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8975" windowHeight="119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<sst xmlns="http://schemas.openxmlformats.org/spreadsheetml/2006/main" count="38" uniqueCount="37">
  <si>
    <t>Пробег по Росси</t>
  </si>
  <si>
    <t>Пробег по Европе</t>
  </si>
  <si>
    <t xml:space="preserve">Цена топлива 1лит </t>
  </si>
  <si>
    <t>Цена топлива 1лит</t>
  </si>
  <si>
    <t>Расход на 100км</t>
  </si>
  <si>
    <t>Объём бака</t>
  </si>
  <si>
    <t>Стоимость проезда</t>
  </si>
  <si>
    <t>Расход на весь путь лит</t>
  </si>
  <si>
    <t xml:space="preserve">Экипаж чел </t>
  </si>
  <si>
    <t>Цена за 1 сут чел</t>
  </si>
  <si>
    <t>Кол-во ночей в дороге</t>
  </si>
  <si>
    <t>итого за</t>
  </si>
  <si>
    <t>ночи</t>
  </si>
  <si>
    <t xml:space="preserve">Зелёная карта за авто </t>
  </si>
  <si>
    <t>Платная дорога за авто, Россия</t>
  </si>
  <si>
    <t>Еда в дороге на 1 чел</t>
  </si>
  <si>
    <t>Частичная стоимости ТО</t>
  </si>
  <si>
    <t>Тормозные колодки.</t>
  </si>
  <si>
    <t>Прочие расходы на авто.</t>
  </si>
  <si>
    <t>Стоимость проезда на авто по маршруту СПб-Альпы.</t>
  </si>
  <si>
    <t>На одного человека.</t>
  </si>
  <si>
    <t xml:space="preserve">Дорога на самолёте. </t>
  </si>
  <si>
    <t>Билет на самолёт на 1 чела</t>
  </si>
  <si>
    <t>Проезд к аэропорту</t>
  </si>
  <si>
    <t>Прокат 1 авто</t>
  </si>
  <si>
    <t>Платные дороги в Европе</t>
  </si>
  <si>
    <t>Платные стоянки</t>
  </si>
  <si>
    <t>Стоимость топлива.</t>
  </si>
  <si>
    <t>Топливо для авто лит</t>
  </si>
  <si>
    <t>Платные дороги Польша</t>
  </si>
  <si>
    <t>Гостиница в дороге.</t>
  </si>
  <si>
    <t>Общая стоимость на экипаж</t>
  </si>
  <si>
    <t>Жидкость для стёкол</t>
  </si>
  <si>
    <t xml:space="preserve">Стоимость проезда на самолете и проката авто на две недели.     Экипаж. </t>
  </si>
  <si>
    <t>Общая стоимость на экипаж.</t>
  </si>
  <si>
    <t>Стоянка  у гостиницы</t>
  </si>
  <si>
    <t>Жидкость омывателя стекол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</si>
</sst>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[$€-2]\ * #,##0.00_-;\-[$€-2]\ * #,##0.00_-;_-[$€-2]\ * &quot;-&quot;??_-;_-@_-"/>
    <numFmt numFmtId="165" formatCode="[$-FC19]d\ mmmm\ yyyy\ &quot;г.&quot;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00000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 tint="-0.0499799996614456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2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43">
    <xf numFmtId="0" fontId="0" fillId="0" borderId="0" xfId="0" applyFont="1" applyAlignment="1">
      <alignment/>
    </xf>
    <xf numFmtId="0" fontId="0" fillId="33" borderId="10" xfId="0" applyFill="1" applyBorder="1" applyAlignment="1" applyProtection="1">
      <alignment horizontal="center"/>
      <protection hidden="1" locked="0"/>
    </xf>
    <xf numFmtId="0" fontId="0" fillId="33" borderId="11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2" xfId="0" applyFill="1" applyBorder="1" applyAlignment="1">
      <alignment/>
    </xf>
    <xf numFmtId="164" fontId="0" fillId="33" borderId="0" xfId="0" applyNumberFormat="1" applyFill="1" applyBorder="1" applyAlignment="1" applyProtection="1">
      <alignment/>
      <protection hidden="1" locked="0"/>
    </xf>
    <xf numFmtId="0" fontId="0" fillId="33" borderId="0" xfId="0" applyFill="1" applyBorder="1" applyAlignment="1">
      <alignment horizontal="center"/>
    </xf>
    <xf numFmtId="0" fontId="0" fillId="33" borderId="0" xfId="0" applyFill="1" applyBorder="1" applyAlignment="1" applyProtection="1">
      <alignment horizontal="center"/>
      <protection hidden="1" locked="0"/>
    </xf>
    <xf numFmtId="164" fontId="0" fillId="33" borderId="0" xfId="0" applyNumberFormat="1" applyFill="1" applyBorder="1" applyAlignment="1" applyProtection="1">
      <alignment horizontal="right" vertical="center"/>
      <protection hidden="1" locked="0"/>
    </xf>
    <xf numFmtId="164" fontId="0" fillId="33" borderId="0" xfId="0" applyNumberFormat="1" applyFill="1" applyBorder="1" applyAlignment="1" applyProtection="1">
      <alignment/>
      <protection hidden="1"/>
    </xf>
    <xf numFmtId="164" fontId="0" fillId="33" borderId="0" xfId="0" applyNumberFormat="1" applyFill="1" applyBorder="1" applyAlignment="1" applyProtection="1">
      <alignment horizontal="center"/>
      <protection hidden="1"/>
    </xf>
    <xf numFmtId="164" fontId="0" fillId="33" borderId="0" xfId="0" applyNumberFormat="1" applyFill="1" applyBorder="1" applyAlignment="1" applyProtection="1">
      <alignment horizontal="right" vertical="center"/>
      <protection hidden="1"/>
    </xf>
    <xf numFmtId="164" fontId="36" fillId="33" borderId="0" xfId="0" applyNumberFormat="1" applyFont="1" applyFill="1" applyBorder="1" applyAlignment="1" applyProtection="1">
      <alignment/>
      <protection hidden="1"/>
    </xf>
    <xf numFmtId="0" fontId="0" fillId="33" borderId="0" xfId="0" applyFill="1" applyBorder="1" applyAlignment="1" applyProtection="1">
      <alignment/>
      <protection hidden="1" locked="0"/>
    </xf>
    <xf numFmtId="49" fontId="0" fillId="34" borderId="13" xfId="0" applyNumberFormat="1" applyFill="1" applyBorder="1" applyAlignment="1">
      <alignment/>
    </xf>
    <xf numFmtId="49" fontId="0" fillId="34" borderId="14" xfId="0" applyNumberFormat="1" applyFill="1" applyBorder="1" applyAlignment="1">
      <alignment/>
    </xf>
    <xf numFmtId="49" fontId="0" fillId="34" borderId="15" xfId="0" applyNumberFormat="1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0" xfId="0" applyFill="1" applyBorder="1" applyAlignment="1" applyProtection="1">
      <alignment/>
      <protection locked="0"/>
    </xf>
    <xf numFmtId="0" fontId="0" fillId="34" borderId="0" xfId="0" applyFill="1" applyBorder="1" applyAlignment="1">
      <alignment horizontal="center"/>
    </xf>
    <xf numFmtId="0" fontId="0" fillId="34" borderId="12" xfId="0" applyFill="1" applyBorder="1" applyAlignment="1">
      <alignment/>
    </xf>
    <xf numFmtId="49" fontId="0" fillId="34" borderId="11" xfId="0" applyNumberFormat="1" applyFill="1" applyBorder="1" applyAlignment="1">
      <alignment/>
    </xf>
    <xf numFmtId="49" fontId="0" fillId="34" borderId="0" xfId="0" applyNumberFormat="1" applyFill="1" applyBorder="1" applyAlignment="1">
      <alignment/>
    </xf>
    <xf numFmtId="49" fontId="0" fillId="34" borderId="12" xfId="0" applyNumberFormat="1" applyFill="1" applyBorder="1" applyAlignment="1">
      <alignment/>
    </xf>
    <xf numFmtId="0" fontId="0" fillId="34" borderId="0" xfId="0" applyFill="1" applyBorder="1" applyAlignment="1" applyProtection="1">
      <alignment/>
      <protection hidden="1"/>
    </xf>
    <xf numFmtId="164" fontId="0" fillId="34" borderId="0" xfId="0" applyNumberFormat="1" applyFill="1" applyBorder="1" applyAlignment="1" applyProtection="1">
      <alignment/>
      <protection hidden="1" locked="0"/>
    </xf>
    <xf numFmtId="164" fontId="0" fillId="34" borderId="0" xfId="0" applyNumberFormat="1" applyFill="1" applyBorder="1" applyAlignment="1">
      <alignment/>
    </xf>
    <xf numFmtId="0" fontId="0" fillId="34" borderId="0" xfId="0" applyNumberFormat="1" applyFill="1" applyBorder="1" applyAlignment="1">
      <alignment horizontal="left"/>
    </xf>
    <xf numFmtId="0" fontId="0" fillId="34" borderId="0" xfId="0" applyFill="1" applyBorder="1" applyAlignment="1" applyProtection="1">
      <alignment/>
      <protection hidden="1" locked="0"/>
    </xf>
    <xf numFmtId="0" fontId="0" fillId="34" borderId="16" xfId="0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8" xfId="0" applyFill="1" applyBorder="1" applyAlignment="1">
      <alignment/>
    </xf>
    <xf numFmtId="0" fontId="0" fillId="33" borderId="0" xfId="0" applyFill="1" applyBorder="1" applyAlignment="1" applyProtection="1">
      <alignment horizontal="center"/>
      <protection locked="0"/>
    </xf>
    <xf numFmtId="0" fontId="0" fillId="33" borderId="0" xfId="0" applyFill="1" applyBorder="1" applyAlignment="1" applyProtection="1">
      <alignment horizontal="center"/>
      <protection hidden="1"/>
    </xf>
    <xf numFmtId="164" fontId="0" fillId="33" borderId="0" xfId="0" applyNumberFormat="1" applyFill="1" applyBorder="1" applyAlignment="1" applyProtection="1">
      <alignment/>
      <protection locked="0"/>
    </xf>
    <xf numFmtId="170" fontId="0" fillId="33" borderId="0" xfId="0" applyNumberFormat="1" applyFill="1" applyBorder="1" applyAlignment="1">
      <alignment/>
    </xf>
    <xf numFmtId="0" fontId="0" fillId="35" borderId="11" xfId="0" applyFill="1" applyBorder="1" applyAlignment="1">
      <alignment/>
    </xf>
    <xf numFmtId="0" fontId="0" fillId="35" borderId="0" xfId="0" applyFill="1" applyBorder="1" applyAlignment="1">
      <alignment/>
    </xf>
    <xf numFmtId="0" fontId="0" fillId="35" borderId="10" xfId="0" applyFill="1" applyBorder="1" applyAlignment="1" applyProtection="1">
      <alignment/>
      <protection hidden="1" locked="0"/>
    </xf>
    <xf numFmtId="0" fontId="0" fillId="35" borderId="12" xfId="0" applyFill="1" applyBorder="1" applyAlignment="1">
      <alignment/>
    </xf>
    <xf numFmtId="49" fontId="0" fillId="33" borderId="14" xfId="0" applyNumberFormat="1" applyFill="1" applyBorder="1" applyAlignment="1">
      <alignment/>
    </xf>
    <xf numFmtId="49" fontId="0" fillId="33" borderId="0" xfId="0" applyNumberForma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1"/>
  <sheetViews>
    <sheetView tabSelected="1" workbookViewId="0" topLeftCell="A1">
      <selection activeCell="I25" sqref="I25"/>
    </sheetView>
  </sheetViews>
  <sheetFormatPr defaultColWidth="9.140625" defaultRowHeight="15"/>
  <cols>
    <col min="1" max="1" width="9.140625" style="17" customWidth="1"/>
    <col min="2" max="2" width="10.7109375" style="18" customWidth="1"/>
    <col min="3" max="3" width="13.421875" style="18" customWidth="1"/>
    <col min="4" max="4" width="10.140625" style="18" customWidth="1"/>
    <col min="5" max="5" width="14.7109375" style="18" customWidth="1"/>
    <col min="6" max="6" width="10.00390625" style="18" customWidth="1"/>
    <col min="7" max="7" width="1.8515625" style="18" customWidth="1"/>
    <col min="8" max="8" width="12.00390625" style="18" customWidth="1"/>
    <col min="9" max="9" width="12.421875" style="18" customWidth="1"/>
    <col min="10" max="10" width="10.421875" style="18" customWidth="1"/>
    <col min="11" max="11" width="9.140625" style="3" customWidth="1"/>
    <col min="12" max="16384" width="9.140625" style="18" customWidth="1"/>
  </cols>
  <sheetData>
    <row r="1" spans="1:11" s="15" customFormat="1" ht="15">
      <c r="A1" s="14"/>
      <c r="B1" s="15" t="s">
        <v>0</v>
      </c>
      <c r="D1" s="15" t="s">
        <v>1</v>
      </c>
      <c r="F1" s="15" t="s">
        <v>4</v>
      </c>
      <c r="I1" s="15" t="s">
        <v>5</v>
      </c>
      <c r="J1" s="16"/>
      <c r="K1" s="41"/>
    </row>
    <row r="2" spans="2:10" ht="15">
      <c r="B2" s="33">
        <v>600</v>
      </c>
      <c r="D2" s="33">
        <v>6400</v>
      </c>
      <c r="F2" s="33">
        <v>10</v>
      </c>
      <c r="G2" s="19"/>
      <c r="I2" s="6">
        <v>70</v>
      </c>
      <c r="J2" s="21"/>
    </row>
    <row r="3" spans="1:11" s="23" customFormat="1" ht="15">
      <c r="A3" s="22"/>
      <c r="B3" s="23" t="s">
        <v>2</v>
      </c>
      <c r="D3" s="23" t="s">
        <v>3</v>
      </c>
      <c r="F3" s="23" t="s">
        <v>7</v>
      </c>
      <c r="I3" s="23" t="s">
        <v>6</v>
      </c>
      <c r="J3" s="24"/>
      <c r="K3" s="42"/>
    </row>
    <row r="4" spans="2:10" ht="15">
      <c r="B4" s="35">
        <v>0.5</v>
      </c>
      <c r="D4" s="35">
        <v>1.4</v>
      </c>
      <c r="F4" s="34">
        <f>(B2+D2)/100*F2</f>
        <v>700</v>
      </c>
      <c r="G4" s="25"/>
      <c r="I4" s="9">
        <f>((B2/100*F2+I2+10)*B4)+((D2-((I2+10)/F2*100))/100*F2)*D4</f>
        <v>854</v>
      </c>
      <c r="J4" s="21"/>
    </row>
    <row r="5" ht="15">
      <c r="J5" s="21"/>
    </row>
    <row r="6" spans="1:10" s="3" customFormat="1" ht="15">
      <c r="A6" s="2" t="s">
        <v>8</v>
      </c>
      <c r="C6" s="1">
        <v>4</v>
      </c>
      <c r="J6" s="4"/>
    </row>
    <row r="7" spans="1:10" ht="15">
      <c r="A7" s="17" t="s">
        <v>14</v>
      </c>
      <c r="D7" s="18" t="s">
        <v>29</v>
      </c>
      <c r="F7" s="18" t="s">
        <v>35</v>
      </c>
      <c r="I7" s="18" t="s">
        <v>13</v>
      </c>
      <c r="J7" s="21"/>
    </row>
    <row r="8" spans="2:10" ht="15">
      <c r="B8" s="26"/>
      <c r="D8" s="5">
        <v>15</v>
      </c>
      <c r="F8" s="5">
        <v>10</v>
      </c>
      <c r="I8" s="5">
        <v>60</v>
      </c>
      <c r="J8" s="21"/>
    </row>
    <row r="9" spans="1:10" ht="15">
      <c r="A9" s="17" t="s">
        <v>36</v>
      </c>
      <c r="D9" s="18" t="s">
        <v>16</v>
      </c>
      <c r="F9" s="18" t="s">
        <v>17</v>
      </c>
      <c r="I9" s="18" t="s">
        <v>18</v>
      </c>
      <c r="J9" s="21"/>
    </row>
    <row r="10" spans="2:10" ht="15">
      <c r="B10" s="5">
        <v>30</v>
      </c>
      <c r="D10" s="5">
        <v>70</v>
      </c>
      <c r="F10" s="5">
        <v>20</v>
      </c>
      <c r="I10" s="5">
        <v>60</v>
      </c>
      <c r="J10" s="21"/>
    </row>
    <row r="11" spans="4:10" ht="15">
      <c r="D11" s="27"/>
      <c r="J11" s="21"/>
    </row>
    <row r="12" spans="1:10" ht="15">
      <c r="A12" s="17" t="s">
        <v>30</v>
      </c>
      <c r="C12" s="20"/>
      <c r="J12" s="21"/>
    </row>
    <row r="13" spans="2:10" ht="15">
      <c r="B13" s="18" t="s">
        <v>10</v>
      </c>
      <c r="D13" s="18" t="s">
        <v>9</v>
      </c>
      <c r="F13" s="18" t="s">
        <v>11</v>
      </c>
      <c r="G13" s="18">
        <f>B14</f>
        <v>4</v>
      </c>
      <c r="H13" s="28" t="s">
        <v>12</v>
      </c>
      <c r="I13" s="18" t="s">
        <v>15</v>
      </c>
      <c r="J13" s="21"/>
    </row>
    <row r="14" spans="2:10" ht="15">
      <c r="B14" s="7">
        <v>4</v>
      </c>
      <c r="D14" s="8">
        <v>12</v>
      </c>
      <c r="F14" s="9">
        <f>B14*D14</f>
        <v>48</v>
      </c>
      <c r="G14" s="27"/>
      <c r="I14" s="5">
        <v>20</v>
      </c>
      <c r="J14" s="21"/>
    </row>
    <row r="15" spans="9:11" ht="15">
      <c r="I15" s="27"/>
      <c r="J15" s="21"/>
      <c r="K15" s="36"/>
    </row>
    <row r="16" spans="1:10" s="3" customFormat="1" ht="15">
      <c r="A16" s="2" t="s">
        <v>19</v>
      </c>
      <c r="J16" s="4"/>
    </row>
    <row r="17" spans="1:10" ht="15">
      <c r="A17" s="17" t="s">
        <v>31</v>
      </c>
      <c r="D17" s="18" t="s">
        <v>20</v>
      </c>
      <c r="H17" s="28"/>
      <c r="J17" s="21"/>
    </row>
    <row r="18" spans="2:10" ht="15">
      <c r="B18" s="10">
        <f>(I4+B8+D8+F8+I8+B10+D10+F10+I10+F14*C6+I14*C6)+B25+D25</f>
        <v>1441</v>
      </c>
      <c r="D18" s="11">
        <f>(I4/C6+(B8+D8+F8+I8+B10+D10+F10+I10)/C6+F14+I14)+(B25+D25)/C6</f>
        <v>360.25</v>
      </c>
      <c r="F18" s="12">
        <f>B18/C6</f>
        <v>360.25</v>
      </c>
      <c r="G18" s="27"/>
      <c r="I18" s="27"/>
      <c r="J18" s="21"/>
    </row>
    <row r="19" spans="9:11" ht="15">
      <c r="I19" s="27"/>
      <c r="J19" s="21"/>
      <c r="K19" s="36"/>
    </row>
    <row r="20" spans="1:10" s="3" customFormat="1" ht="15">
      <c r="A20" s="2"/>
      <c r="J20" s="4"/>
    </row>
    <row r="21" spans="1:10" ht="15">
      <c r="A21" s="17" t="s">
        <v>21</v>
      </c>
      <c r="J21" s="21"/>
    </row>
    <row r="22" spans="1:10" ht="15">
      <c r="A22" s="17" t="s">
        <v>22</v>
      </c>
      <c r="D22" s="18" t="s">
        <v>23</v>
      </c>
      <c r="F22" s="18" t="s">
        <v>24</v>
      </c>
      <c r="I22" s="18" t="s">
        <v>28</v>
      </c>
      <c r="J22" s="21"/>
    </row>
    <row r="23" spans="2:10" ht="15">
      <c r="B23" s="5">
        <v>200</v>
      </c>
      <c r="D23" s="29"/>
      <c r="F23" s="5">
        <v>750</v>
      </c>
      <c r="I23" s="13">
        <v>100</v>
      </c>
      <c r="J23" s="21"/>
    </row>
    <row r="24" spans="1:10" ht="15">
      <c r="A24" s="17" t="s">
        <v>25</v>
      </c>
      <c r="D24" s="18" t="s">
        <v>26</v>
      </c>
      <c r="F24" s="18" t="s">
        <v>32</v>
      </c>
      <c r="I24" s="18" t="s">
        <v>27</v>
      </c>
      <c r="J24" s="21"/>
    </row>
    <row r="25" spans="2:10" ht="15">
      <c r="B25" s="5">
        <v>20</v>
      </c>
      <c r="D25" s="5">
        <v>30</v>
      </c>
      <c r="F25" s="5">
        <v>15</v>
      </c>
      <c r="I25" s="5">
        <v>1.2</v>
      </c>
      <c r="J25" s="21"/>
    </row>
    <row r="26" ht="15">
      <c r="J26" s="21"/>
    </row>
    <row r="27" spans="1:11" s="38" customFormat="1" ht="15">
      <c r="A27" s="37" t="s">
        <v>33</v>
      </c>
      <c r="G27" s="39">
        <v>4</v>
      </c>
      <c r="J27" s="40"/>
      <c r="K27" s="3"/>
    </row>
    <row r="28" spans="1:10" ht="15">
      <c r="A28" s="17" t="s">
        <v>34</v>
      </c>
      <c r="D28" s="18" t="s">
        <v>20</v>
      </c>
      <c r="J28" s="21"/>
    </row>
    <row r="29" spans="2:10" ht="15">
      <c r="B29" s="9">
        <f>B23*G27+F23+(I23*I25)+F25+D25+B25+D23</f>
        <v>1735</v>
      </c>
      <c r="D29" s="9">
        <f>B23+D23+F23/G27+(I23*I25)/G27+F25/G27+(D25+B25)/G27</f>
        <v>433.75</v>
      </c>
      <c r="F29" s="12">
        <f>B29/G27</f>
        <v>433.75</v>
      </c>
      <c r="J29" s="21"/>
    </row>
    <row r="30" spans="1:10" ht="15">
      <c r="A30" s="30"/>
      <c r="B30" s="31"/>
      <c r="C30" s="31"/>
      <c r="D30" s="31"/>
      <c r="E30" s="31"/>
      <c r="F30" s="31"/>
      <c r="G30" s="31"/>
      <c r="H30" s="31"/>
      <c r="I30" s="31"/>
      <c r="J30" s="32"/>
    </row>
    <row r="31" s="3" customFormat="1" ht="15">
      <c r="A31" s="2"/>
    </row>
  </sheetData>
  <sheetProtection password="C7CE" sheet="1" objects="1" selectLockedCells="1"/>
  <printOptions gridLines="1" headings="1"/>
  <pageMargins left="0.7086614173228347" right="0.7086614173228347" top="0.7480314960629921" bottom="0.7480314960629921" header="0.31496062992125984" footer="0.31496062992125984"/>
  <pageSetup blackAndWhite="1" draft="1" horizontalDpi="600" verticalDpi="600" orientation="landscape" paperSize="9" scale="10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SamLab.ws</dc:creator>
  <cp:keywords/>
  <dc:description/>
  <cp:lastModifiedBy>SamLab.ws</cp:lastModifiedBy>
  <cp:lastPrinted>2009-07-19T09:31:08Z</cp:lastPrinted>
  <dcterms:created xsi:type="dcterms:W3CDTF">2009-07-14T09:23:21Z</dcterms:created>
  <dcterms:modified xsi:type="dcterms:W3CDTF">2009-07-19T09:39:50Z</dcterms:modified>
  <cp:category/>
  <cp:version/>
  <cp:contentType/>
  <cp:contentStatus/>
</cp:coreProperties>
</file>